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2B8925F3-6C73-4839-A638-C33395D36459}" xr6:coauthVersionLast="47" xr6:coauthVersionMax="47" xr10:uidLastSave="{00000000-0000-0000-0000-000000000000}"/>
  <bookViews>
    <workbookView xWindow="-120" yWindow="-120" windowWidth="29040" windowHeight="15720" xr2:uid="{90DC98A7-AEA7-46A5-BACD-764AFE70CA16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D80" i="1"/>
  <c r="D79" i="1" l="1"/>
  <c r="D78" i="1"/>
  <c r="H36" i="1"/>
  <c r="D77" i="1" s="1"/>
  <c r="D76" i="1"/>
  <c r="H34" i="1"/>
  <c r="D75" i="1" s="1"/>
  <c r="H33" i="1"/>
  <c r="D74" i="1" s="1"/>
  <c r="H32" i="1"/>
  <c r="D73" i="1" s="1"/>
  <c r="H31" i="1"/>
  <c r="D72" i="1" s="1"/>
  <c r="H30" i="1"/>
  <c r="D71" i="1" s="1"/>
  <c r="H29" i="1"/>
  <c r="D70" i="1" s="1"/>
  <c r="H28" i="1"/>
  <c r="D69" i="1" s="1"/>
  <c r="H27" i="1"/>
  <c r="D68" i="1" s="1"/>
  <c r="H26" i="1"/>
  <c r="D67" i="1" s="1"/>
  <c r="H25" i="1"/>
  <c r="D66" i="1" s="1"/>
  <c r="H24" i="1"/>
  <c r="D65" i="1" s="1"/>
  <c r="H23" i="1"/>
  <c r="D64" i="1" s="1"/>
  <c r="H22" i="1"/>
  <c r="D63" i="1" s="1"/>
  <c r="H21" i="1"/>
  <c r="D62" i="1" s="1"/>
  <c r="H20" i="1"/>
  <c r="D61" i="1" s="1"/>
  <c r="H19" i="1"/>
  <c r="D60" i="1" s="1"/>
  <c r="H18" i="1"/>
  <c r="D59" i="1" s="1"/>
  <c r="H17" i="1"/>
  <c r="D58" i="1" s="1"/>
  <c r="H16" i="1"/>
  <c r="D57" i="1" s="1"/>
  <c r="H15" i="1"/>
  <c r="D56" i="1" s="1"/>
  <c r="H14" i="1"/>
  <c r="D55" i="1" s="1"/>
  <c r="G13" i="1"/>
  <c r="F13" i="1"/>
  <c r="G12" i="1"/>
  <c r="F12" i="1"/>
  <c r="G11" i="1"/>
  <c r="F11" i="1"/>
  <c r="H13" i="1" l="1"/>
  <c r="D54" i="1" s="1"/>
  <c r="H11" i="1"/>
  <c r="D52" i="1" s="1"/>
  <c r="H12" i="1"/>
  <c r="D53" i="1" s="1"/>
</calcChain>
</file>

<file path=xl/sharedStrings.xml><?xml version="1.0" encoding="utf-8"?>
<sst xmlns="http://schemas.openxmlformats.org/spreadsheetml/2006/main" count="21" uniqueCount="18">
  <si>
    <t>ICMS/PIB no Rio Grande do Sul (*)</t>
  </si>
  <si>
    <t>Em  R$ milhões correntes</t>
  </si>
  <si>
    <t>ANOS</t>
  </si>
  <si>
    <t>ICMS RS</t>
  </si>
  <si>
    <t>PIB RS</t>
  </si>
  <si>
    <t>ICMS/PIB</t>
  </si>
  <si>
    <t>%</t>
  </si>
  <si>
    <t>Fonte: FEE-RS e balanços do Estado. 2005 em dianta PP.2017.</t>
  </si>
  <si>
    <t xml:space="preserve">Nota: Foi adotado o conceito ICMS a qualquer título, porque </t>
  </si>
  <si>
    <t xml:space="preserve">essa é a abrangência considerada na fonte para os demais </t>
  </si>
  <si>
    <t>estados.</t>
  </si>
  <si>
    <t>Fonte: Pareceres Prévios do TCE e ex-FEE.</t>
  </si>
  <si>
    <t>PIB-RS</t>
  </si>
  <si>
    <t>PIB-BR</t>
  </si>
  <si>
    <t>Fonte: PP 2019, Tabela 1.33.</t>
  </si>
  <si>
    <t>ICMS/PIB do RS e do BR</t>
  </si>
  <si>
    <t>Obs: As diferenças parecem maiores  porque a escala começa em 6%.</t>
  </si>
  <si>
    <t>E é assim considerado do ICMS atualmente.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</si>
</sst>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\-??_);_(@_)"/>
    <numFmt numFmtId="165" formatCode="_(* #,##0.0_);_(* \(#,##0.0\);_(* \-??_);_(@_)"/>
    <numFmt numFmtId="166" formatCode="_(* #,##0.00_);_(* \(#,##0.00\);_(* &quot;-&quot;??_);_(@_)"/>
    <numFmt numFmtId="167" formatCode="_(* #,##0.000_);_(* \(#,##0.000\);_(* &quot;-&quot;??_);_(@_)"/>
    <numFmt numFmtId="168" formatCode="_-* #,##0.000_-;\-* #,##0.000_-;_-* &quot;-&quot;???_-;_-@_-"/>
    <numFmt numFmtId="169" formatCode="_(* #,##0.0_);_(* \(#,##0.0\);_(* &quot;-&quot;??_);_(@_)"/>
    <numFmt numFmtId="170" formatCode="_(* #,##0_);_(* \(#,##0\);_(* &quot;-&quot;??_);_(@_)"/>
    <numFmt numFmtId="171" formatCode="_(* #,##0_);_(* \(#,##0\);_(* \-??_);_(@_)"/>
    <numFmt numFmtId="172" formatCode="_-* #,##0.0_-;\-* #,##0.0_-;_-* &quot;-&quot;??_-;_-@_-"/>
    <numFmt numFmtId="173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Alignment="0" applyProtection="0"/>
    <xf numFmtId="9" fontId="2" fillId="0" borderId="0" applyFont="0" applyFill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3" applyNumberFormat="1" applyFont="1"/>
    <xf numFmtId="164" fontId="0" fillId="0" borderId="0" xfId="3" applyFont="1"/>
    <xf numFmtId="10" fontId="0" fillId="0" borderId="0" xfId="4" applyNumberFormat="1" applyFont="1"/>
    <xf numFmtId="167" fontId="0" fillId="0" borderId="0" xfId="5" applyNumberFormat="1" applyFont="1" applyFill="1" applyBorder="1"/>
    <xf numFmtId="168" fontId="2" fillId="0" borderId="0" xfId="0" applyNumberFormat="1" applyFont="1"/>
    <xf numFmtId="169" fontId="0" fillId="0" borderId="0" xfId="5" applyNumberFormat="1" applyFont="1" applyFill="1" applyBorder="1"/>
    <xf numFmtId="170" fontId="0" fillId="0" borderId="0" xfId="3" applyNumberFormat="1" applyFont="1"/>
    <xf numFmtId="170" fontId="0" fillId="0" borderId="0" xfId="5" applyNumberFormat="1" applyFont="1" applyFill="1" applyBorder="1"/>
    <xf numFmtId="171" fontId="0" fillId="0" borderId="0" xfId="3" applyNumberFormat="1" applyFont="1"/>
    <xf numFmtId="171" fontId="0" fillId="0" borderId="0" xfId="3" applyNumberFormat="1" applyFont="1" applyFill="1"/>
    <xf numFmtId="170" fontId="2" fillId="0" borderId="0" xfId="6" applyNumberFormat="1" applyFont="1" applyFill="1" applyBorder="1" applyAlignment="1">
      <alignment vertical="center"/>
    </xf>
    <xf numFmtId="165" fontId="0" fillId="0" borderId="0" xfId="3" applyNumberFormat="1" applyFont="1" applyFill="1"/>
    <xf numFmtId="10" fontId="0" fillId="0" borderId="0" xfId="4" applyNumberFormat="1" applyFont="1" applyFill="1"/>
    <xf numFmtId="165" fontId="2" fillId="0" borderId="0" xfId="0" applyNumberFormat="1" applyFont="1"/>
    <xf numFmtId="165" fontId="0" fillId="0" borderId="0" xfId="0" applyNumberFormat="1"/>
    <xf numFmtId="10" fontId="2" fillId="0" borderId="0" xfId="0" applyNumberFormat="1" applyFont="1"/>
    <xf numFmtId="172" fontId="2" fillId="0" borderId="0" xfId="1" applyNumberFormat="1" applyFont="1" applyBorder="1"/>
    <xf numFmtId="173" fontId="2" fillId="0" borderId="0" xfId="1" applyNumberFormat="1" applyFont="1" applyBorder="1"/>
    <xf numFmtId="10" fontId="2" fillId="0" borderId="0" xfId="2" applyNumberFormat="1" applyFont="1" applyBorder="1"/>
    <xf numFmtId="0" fontId="2" fillId="0" borderId="2" xfId="0" applyFont="1" applyBorder="1"/>
    <xf numFmtId="43" fontId="1" fillId="0" borderId="0" xfId="1"/>
    <xf numFmtId="0" fontId="2" fillId="0" borderId="0" xfId="0" applyFont="1" applyAlignment="1">
      <alignment horizontal="center"/>
    </xf>
    <xf numFmtId="43" fontId="0" fillId="0" borderId="0" xfId="1" applyFont="1"/>
    <xf numFmtId="172" fontId="0" fillId="0" borderId="0" xfId="1" applyNumberFormat="1" applyFont="1"/>
    <xf numFmtId="10" fontId="0" fillId="0" borderId="0" xfId="2" applyNumberFormat="1" applyFont="1"/>
  </cellXfs>
  <cellStyles count="7">
    <cellStyle name="Normal" xfId="0" builtinId="0"/>
    <cellStyle name="Porcentagem" xfId="2" builtinId="5"/>
    <cellStyle name="Porcentagem 3" xfId="4" xr:uid="{C4BF1507-344B-4FB3-A73A-D2A77608CB9C}"/>
    <cellStyle name="Separador de milhares 2" xfId="6" xr:uid="{E8BA84DD-7848-4D08-87DC-FAC14A24BF4D}"/>
    <cellStyle name="Vírgula" xfId="1" builtinId="3"/>
    <cellStyle name="Vírgula 2 2" xfId="5" xr:uid="{1CFF2190-5151-4C9E-9B69-D37711662CBC}"/>
    <cellStyle name="Vírgula 5" xfId="3" xr:uid="{6C5B4C70-AF86-4A09-9E0C-4375CC234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Planilha1!$D$51</c:f>
              <c:strCache>
                <c:ptCount val="1"/>
                <c:pt idx="0">
                  <c:v>ICMS/PIB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Planilha1!$C$52:$C$80</c:f>
              <c:numCache>
                <c:formatCode>General</c:formatCode>
                <c:ptCount val="2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Planilha1!$D$52:$D$80</c:f>
              <c:numCache>
                <c:formatCode>0.00%</c:formatCode>
                <c:ptCount val="29"/>
                <c:pt idx="0">
                  <c:v>6.6425736299994292E-2</c:v>
                </c:pt>
                <c:pt idx="1">
                  <c:v>5.9687678580711938E-2</c:v>
                </c:pt>
                <c:pt idx="2">
                  <c:v>5.6037829986706936E-2</c:v>
                </c:pt>
                <c:pt idx="3">
                  <c:v>6.7171584412579477E-2</c:v>
                </c:pt>
                <c:pt idx="4">
                  <c:v>7.0350247599190036E-2</c:v>
                </c:pt>
                <c:pt idx="5">
                  <c:v>6.829118982434064E-2</c:v>
                </c:pt>
                <c:pt idx="6">
                  <c:v>6.1654690649474542E-2</c:v>
                </c:pt>
                <c:pt idx="7">
                  <c:v>6.2536018796270298E-2</c:v>
                </c:pt>
                <c:pt idx="8">
                  <c:v>6.2945849546044097E-2</c:v>
                </c:pt>
                <c:pt idx="9">
                  <c:v>6.9021573061174596E-2</c:v>
                </c:pt>
                <c:pt idx="10">
                  <c:v>7.2646517170404074E-2</c:v>
                </c:pt>
                <c:pt idx="11">
                  <c:v>7.5277794211103963E-2</c:v>
                </c:pt>
                <c:pt idx="12">
                  <c:v>7.5331824581879078E-2</c:v>
                </c:pt>
                <c:pt idx="13">
                  <c:v>7.3464729895939801E-2</c:v>
                </c:pt>
                <c:pt idx="14">
                  <c:v>8.3475864534460736E-2</c:v>
                </c:pt>
                <c:pt idx="15">
                  <c:v>8.0021405878487772E-2</c:v>
                </c:pt>
                <c:pt idx="16">
                  <c:v>7.2959942860544011E-2</c:v>
                </c:pt>
                <c:pt idx="17">
                  <c:v>7.7931977080376386E-2</c:v>
                </c:pt>
                <c:pt idx="18">
                  <c:v>7.3831021067312638E-2</c:v>
                </c:pt>
                <c:pt idx="19">
                  <c:v>7.4169426609022204E-2</c:v>
                </c:pt>
                <c:pt idx="20">
                  <c:v>7.1836517566099239E-2</c:v>
                </c:pt>
                <c:pt idx="21">
                  <c:v>7.2084273628501977E-2</c:v>
                </c:pt>
                <c:pt idx="22">
                  <c:v>7.0712594005892387E-2</c:v>
                </c:pt>
                <c:pt idx="23">
                  <c:v>7.0495729648758026E-2</c:v>
                </c:pt>
                <c:pt idx="24">
                  <c:v>7.0999999999999994E-2</c:v>
                </c:pt>
                <c:pt idx="25">
                  <c:v>7.242300447662614E-2</c:v>
                </c:pt>
                <c:pt idx="26">
                  <c:v>7.5399999999999995E-2</c:v>
                </c:pt>
                <c:pt idx="27">
                  <c:v>7.6200000000000004E-2</c:v>
                </c:pt>
                <c:pt idx="28">
                  <c:v>7.5700000000000003E-2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F-426C-81AB-05F5AF4C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7528047"/>
        <c:axId val="1717529295"/>
      </c:lineChart>
      <c:catAx>
        <c:axId val="17175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7529295"/>
        <c:crosses val="autoZero"/>
        <c:auto val="1"/>
        <c:lblAlgn val="ctr"/>
        <c:lblOffset val="100"/>
        <c:noMultiLvlLbl val="0"/>
      </c:catAx>
      <c:valAx>
        <c:axId val="171752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752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Planilha1!$D$89</c:f>
              <c:strCache>
                <c:ptCount val="1"/>
                <c:pt idx="0">
                  <c:v>PIB-RS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Planilha1!$C$90:$C$100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Planilha1!$D$90:$D$100</c:f>
              <c:numCache>
                <c:formatCode>_(* #,##0.00_);_(* \(#,##0.00\);_(* "-"??_);_(@_)</c:formatCode>
                <c:ptCount val="11"/>
                <c:pt idx="0">
                  <c:v>7.3831021067312639</c:v>
                </c:pt>
                <c:pt idx="1">
                  <c:v>7.4169426609022207</c:v>
                </c:pt>
                <c:pt idx="2">
                  <c:v>6.76</c:v>
                </c:pt>
                <c:pt idx="3">
                  <c:v>7.4336461662036184</c:v>
                </c:pt>
                <c:pt idx="4">
                  <c:v>7.240778469603633</c:v>
                </c:pt>
                <c:pt idx="5">
                  <c:v>7.2255572696581494</c:v>
                </c:pt>
                <c:pt idx="6">
                  <c:v>7.0676623163445838</c:v>
                </c:pt>
                <c:pt idx="7">
                  <c:v>7.4357449620085889</c:v>
                </c:pt>
                <c:pt idx="8">
                  <c:v>7.5418467639211535</c:v>
                </c:pt>
                <c:pt idx="9">
                  <c:v>7.5911030072498535</c:v>
                </c:pt>
                <c:pt idx="10">
                  <c:v>7.4374762004840029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4-4C97-B983-59FD86C3D80D}"/>
            </c:ext>
          </c:extLst>
        </c:ser>
        <c:ser>
          <c:idx val="1"/>
          <c:order val="1"/>
          <c:tx>
            <c:strRef>
              <c:f>Planilha1!$E$89</c:f>
              <c:strCache>
                <c:ptCount val="1"/>
                <c:pt idx="0">
                  <c:v>PIB-BR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Planilha1!$C$90:$C$100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Planilha1!$E$90:$E$100</c:f>
              <c:numCache>
                <c:formatCode>General</c:formatCode>
                <c:ptCount val="11"/>
                <c:pt idx="0">
                  <c:v>6.84</c:v>
                </c:pt>
                <c:pt idx="1">
                  <c:v>6.97</c:v>
                </c:pt>
                <c:pt idx="2">
                  <c:v>6.89</c:v>
                </c:pt>
                <c:pt idx="3">
                  <c:v>6.76</c:v>
                </c:pt>
                <c:pt idx="4">
                  <c:v>6.92</c:v>
                </c:pt>
                <c:pt idx="5">
                  <c:v>6.67</c:v>
                </c:pt>
                <c:pt idx="6">
                  <c:v>6.65</c:v>
                </c:pt>
                <c:pt idx="7">
                  <c:v>6.63</c:v>
                </c:pt>
                <c:pt idx="8">
                  <c:v>6.79</c:v>
                </c:pt>
                <c:pt idx="9">
                  <c:v>7.03</c:v>
                </c:pt>
                <c:pt idx="10">
                  <c:v>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4-4C97-B983-59FD86C3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3380463"/>
        <c:axId val="1723380047"/>
      </c:barChart>
      <c:catAx>
        <c:axId val="172338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3380047"/>
        <c:crosses val="autoZero"/>
        <c:auto val="1"/>
        <c:lblAlgn val="ctr"/>
        <c:lblOffset val="100"/>
        <c:noMultiLvlLbl val="0"/>
      </c:catAx>
      <c:valAx>
        <c:axId val="1723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338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552449</xdr:colOff>
      <xdr:row>52</xdr:row>
      <xdr:rowOff>57150</xdr:rowOff>
    </xdr:from>
    <xdr:to>
      <xdr:col>11</xdr:col>
      <xdr:colOff>238124</xdr:colOff>
      <xdr:row>66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491136-4D8E-4446-B455-19D163303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86</xdr:row>
      <xdr:rowOff>171450</xdr:rowOff>
    </xdr:from>
    <xdr:to>
      <xdr:col>11</xdr:col>
      <xdr:colOff>485775</xdr:colOff>
      <xdr:row>101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158AE5-A052-4CC0-B383-C4131AB0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338-80F0-47DF-9E0F-1552F4E0C002}">
  <dimension ref="C5:J104"/>
  <sheetViews>
    <sheetView showGridLines="0" tabSelected="1" topLeftCell="A4" workbookViewId="0">
      <selection activeCell="J41" sqref="J41"/>
    </sheetView>
  </sheetViews>
  <sheetFormatPr defaultRowHeight="15" x14ac:dyDescent="0.25"/>
  <cols>
    <col min="6" max="6" width="10.5703125" customWidth="1"/>
    <col min="7" max="7" width="11.5703125" customWidth="1"/>
    <col min="8" max="8" width="12.85546875" customWidth="1"/>
    <col min="10" max="10" width="25" customWidth="1"/>
  </cols>
  <sheetData>
    <row r="5" spans="3:10" ht="15.75" x14ac:dyDescent="0.25">
      <c r="C5" s="1"/>
      <c r="D5" s="1"/>
      <c r="E5" s="2"/>
      <c r="J5" s="1"/>
    </row>
    <row r="6" spans="3:10" x14ac:dyDescent="0.25">
      <c r="C6" s="1"/>
      <c r="D6" s="1"/>
      <c r="E6" s="3" t="s">
        <v>0</v>
      </c>
      <c r="J6" s="1"/>
    </row>
    <row r="7" spans="3:10" x14ac:dyDescent="0.25">
      <c r="C7" s="1"/>
      <c r="D7" s="1"/>
      <c r="E7" t="s">
        <v>1</v>
      </c>
      <c r="J7" s="1"/>
    </row>
    <row r="8" spans="3:10" ht="15.75" thickBot="1" x14ac:dyDescent="0.3">
      <c r="C8" s="1"/>
      <c r="D8" s="1"/>
      <c r="E8" s="4"/>
      <c r="F8" s="4"/>
      <c r="G8" s="4"/>
      <c r="H8" s="4"/>
      <c r="J8" s="1"/>
    </row>
    <row r="9" spans="3:10" x14ac:dyDescent="0.25">
      <c r="C9" s="1"/>
      <c r="D9" s="1"/>
      <c r="E9" s="5" t="s">
        <v>2</v>
      </c>
      <c r="F9" s="5" t="s">
        <v>3</v>
      </c>
      <c r="G9" s="5" t="s">
        <v>4</v>
      </c>
      <c r="H9" s="5" t="s">
        <v>5</v>
      </c>
      <c r="J9" s="1"/>
    </row>
    <row r="10" spans="3:10" x14ac:dyDescent="0.25">
      <c r="C10" s="1"/>
      <c r="D10" s="1"/>
      <c r="E10" s="6"/>
      <c r="F10" s="6"/>
      <c r="G10" s="6"/>
      <c r="H10" s="6" t="s">
        <v>6</v>
      </c>
      <c r="J10" s="1"/>
    </row>
    <row r="11" spans="3:10" x14ac:dyDescent="0.25">
      <c r="C11" s="1"/>
      <c r="D11" s="1"/>
      <c r="E11" s="7">
        <v>1991</v>
      </c>
      <c r="F11" s="8">
        <f>852517/2750000</f>
        <v>0.31000618181818179</v>
      </c>
      <c r="G11" s="9">
        <f>12834137/2750000</f>
        <v>4.6669589090909094</v>
      </c>
      <c r="H11" s="10">
        <f>F11/G11</f>
        <v>6.6425736299994292E-2</v>
      </c>
      <c r="I11" s="11"/>
      <c r="J11" s="12"/>
    </row>
    <row r="12" spans="3:10" x14ac:dyDescent="0.25">
      <c r="C12" s="1"/>
      <c r="D12" s="1"/>
      <c r="E12" s="7">
        <v>1992</v>
      </c>
      <c r="F12" s="8">
        <f>9022010/2750000</f>
        <v>3.2807309090909089</v>
      </c>
      <c r="G12" s="9">
        <f>151153642/2750000</f>
        <v>54.964960727272725</v>
      </c>
      <c r="H12" s="10">
        <f>F12/G12</f>
        <v>5.9687678580711938E-2</v>
      </c>
      <c r="I12" s="11"/>
      <c r="J12" s="12"/>
    </row>
    <row r="13" spans="3:10" x14ac:dyDescent="0.25">
      <c r="C13" s="1"/>
      <c r="D13" s="1"/>
      <c r="E13" s="7">
        <v>1993</v>
      </c>
      <c r="F13" s="8">
        <f>194295.653/2750</f>
        <v>70.652964727272717</v>
      </c>
      <c r="G13" s="9">
        <f>3467223/2750</f>
        <v>1260.8083636363635</v>
      </c>
      <c r="H13" s="10">
        <f>F13/G13</f>
        <v>5.6037829986706936E-2</v>
      </c>
      <c r="I13" s="13"/>
      <c r="J13" s="12"/>
    </row>
    <row r="14" spans="3:10" x14ac:dyDescent="0.25">
      <c r="C14" s="1"/>
      <c r="D14" s="1"/>
      <c r="E14" s="7">
        <v>1994</v>
      </c>
      <c r="F14" s="8">
        <v>2091</v>
      </c>
      <c r="G14" s="14">
        <v>31129.234456592789</v>
      </c>
      <c r="H14" s="10">
        <f>F14/G14</f>
        <v>6.7171584412579477E-2</v>
      </c>
      <c r="I14" s="15"/>
      <c r="J14" s="12"/>
    </row>
    <row r="15" spans="3:10" x14ac:dyDescent="0.25">
      <c r="C15" s="1"/>
      <c r="D15" s="1"/>
      <c r="E15" s="7">
        <v>1995</v>
      </c>
      <c r="F15" s="8">
        <v>3509</v>
      </c>
      <c r="G15" s="14">
        <v>49879</v>
      </c>
      <c r="H15" s="10">
        <f t="shared" ref="H15:H36" si="0">F15/G15</f>
        <v>7.0350247599190036E-2</v>
      </c>
      <c r="I15" s="15"/>
      <c r="J15" s="12"/>
    </row>
    <row r="16" spans="3:10" x14ac:dyDescent="0.25">
      <c r="C16" s="1"/>
      <c r="D16" s="1"/>
      <c r="E16" s="7">
        <v>1996</v>
      </c>
      <c r="F16" s="8">
        <v>4016</v>
      </c>
      <c r="G16" s="14">
        <v>58807</v>
      </c>
      <c r="H16" s="10">
        <f t="shared" si="0"/>
        <v>6.829118982434064E-2</v>
      </c>
      <c r="I16" s="15"/>
      <c r="J16" s="12"/>
    </row>
    <row r="17" spans="3:10" x14ac:dyDescent="0.25">
      <c r="C17" s="1"/>
      <c r="D17" s="1"/>
      <c r="E17" s="7">
        <v>1997</v>
      </c>
      <c r="F17" s="8">
        <v>4007</v>
      </c>
      <c r="G17" s="14">
        <v>64991</v>
      </c>
      <c r="H17" s="10">
        <f t="shared" si="0"/>
        <v>6.1654690649474542E-2</v>
      </c>
      <c r="I17" s="15"/>
      <c r="J17" s="12"/>
    </row>
    <row r="18" spans="3:10" x14ac:dyDescent="0.25">
      <c r="C18" s="1"/>
      <c r="D18" s="1"/>
      <c r="E18" s="7">
        <v>1998</v>
      </c>
      <c r="F18" s="8">
        <v>4232</v>
      </c>
      <c r="G18" s="14">
        <v>67673</v>
      </c>
      <c r="H18" s="10">
        <f t="shared" si="0"/>
        <v>6.2536018796270298E-2</v>
      </c>
      <c r="I18" s="15"/>
      <c r="J18" s="12"/>
    </row>
    <row r="19" spans="3:10" x14ac:dyDescent="0.25">
      <c r="C19" s="1"/>
      <c r="D19" s="1"/>
      <c r="E19" s="7">
        <v>1999</v>
      </c>
      <c r="F19" s="8">
        <v>4659</v>
      </c>
      <c r="G19" s="16">
        <v>74016</v>
      </c>
      <c r="H19" s="10">
        <f t="shared" si="0"/>
        <v>6.2945849546044097E-2</v>
      </c>
      <c r="I19" s="15"/>
      <c r="J19" s="12"/>
    </row>
    <row r="20" spans="3:10" x14ac:dyDescent="0.25">
      <c r="C20" s="1"/>
      <c r="D20" s="1"/>
      <c r="E20" s="7">
        <v>2000</v>
      </c>
      <c r="F20" s="8">
        <v>5647</v>
      </c>
      <c r="G20" s="16">
        <v>81815</v>
      </c>
      <c r="H20" s="10">
        <f t="shared" si="0"/>
        <v>6.9021573061174596E-2</v>
      </c>
      <c r="I20" s="15"/>
      <c r="J20" s="12"/>
    </row>
    <row r="21" spans="3:10" x14ac:dyDescent="0.25">
      <c r="C21" s="1"/>
      <c r="D21" s="1"/>
      <c r="E21" s="7">
        <v>2001</v>
      </c>
      <c r="F21" s="8">
        <v>6706</v>
      </c>
      <c r="G21" s="16">
        <v>92310</v>
      </c>
      <c r="H21" s="10">
        <f t="shared" si="0"/>
        <v>7.2646517170404074E-2</v>
      </c>
      <c r="I21" s="15"/>
      <c r="J21" s="12"/>
    </row>
    <row r="22" spans="3:10" x14ac:dyDescent="0.25">
      <c r="C22" s="1"/>
      <c r="D22" s="1"/>
      <c r="E22" s="7">
        <v>2002</v>
      </c>
      <c r="F22" s="8">
        <v>7441</v>
      </c>
      <c r="G22" s="17">
        <v>98847.210893732641</v>
      </c>
      <c r="H22" s="10">
        <f t="shared" si="0"/>
        <v>7.5277794211103963E-2</v>
      </c>
      <c r="I22" s="18"/>
      <c r="J22" s="12"/>
    </row>
    <row r="23" spans="3:10" x14ac:dyDescent="0.25">
      <c r="C23" s="1"/>
      <c r="D23" s="1"/>
      <c r="E23" s="7">
        <v>2003</v>
      </c>
      <c r="F23" s="8">
        <v>8989</v>
      </c>
      <c r="G23" s="17">
        <v>119325.39865976226</v>
      </c>
      <c r="H23" s="10">
        <f t="shared" si="0"/>
        <v>7.5331824581879078E-2</v>
      </c>
      <c r="I23" s="18"/>
      <c r="J23" s="12"/>
    </row>
    <row r="24" spans="3:10" x14ac:dyDescent="0.25">
      <c r="C24" s="1"/>
      <c r="D24" s="1"/>
      <c r="E24" s="7">
        <v>2004</v>
      </c>
      <c r="F24" s="8">
        <v>9638</v>
      </c>
      <c r="G24" s="17">
        <v>131192.20629616262</v>
      </c>
      <c r="H24" s="10">
        <f t="shared" si="0"/>
        <v>7.3464729895939801E-2</v>
      </c>
      <c r="I24" s="18"/>
      <c r="J24" s="12"/>
    </row>
    <row r="25" spans="3:10" x14ac:dyDescent="0.25">
      <c r="C25" s="1"/>
      <c r="D25" s="1"/>
      <c r="E25" s="7">
        <v>2005</v>
      </c>
      <c r="F25" s="8">
        <v>11383</v>
      </c>
      <c r="G25" s="17">
        <v>136362.76860961216</v>
      </c>
      <c r="H25" s="10">
        <f t="shared" si="0"/>
        <v>8.3475864534460736E-2</v>
      </c>
      <c r="I25" s="18"/>
      <c r="J25" s="12"/>
    </row>
    <row r="26" spans="3:10" x14ac:dyDescent="0.25">
      <c r="C26" s="1"/>
      <c r="D26" s="1"/>
      <c r="E26" s="7">
        <v>2006</v>
      </c>
      <c r="F26" s="8">
        <v>11813</v>
      </c>
      <c r="G26" s="17">
        <v>147623</v>
      </c>
      <c r="H26" s="10">
        <f t="shared" si="0"/>
        <v>8.0021405878487772E-2</v>
      </c>
      <c r="I26" s="18"/>
      <c r="J26" s="12"/>
    </row>
    <row r="27" spans="3:10" x14ac:dyDescent="0.25">
      <c r="C27" s="1"/>
      <c r="D27" s="1"/>
      <c r="E27" s="7">
        <v>2007</v>
      </c>
      <c r="F27" s="8">
        <v>12258</v>
      </c>
      <c r="G27" s="16">
        <v>168010</v>
      </c>
      <c r="H27" s="10">
        <f t="shared" si="0"/>
        <v>7.2959942860544011E-2</v>
      </c>
      <c r="I27" s="18"/>
      <c r="J27" s="12"/>
    </row>
    <row r="28" spans="3:10" x14ac:dyDescent="0.25">
      <c r="C28" s="1"/>
      <c r="D28" s="1"/>
      <c r="E28" s="7">
        <v>2008</v>
      </c>
      <c r="F28" s="8">
        <v>14825</v>
      </c>
      <c r="G28" s="16">
        <v>190230</v>
      </c>
      <c r="H28" s="10">
        <f t="shared" si="0"/>
        <v>7.7931977080376386E-2</v>
      </c>
      <c r="I28" s="18"/>
      <c r="J28" s="12"/>
    </row>
    <row r="29" spans="3:10" x14ac:dyDescent="0.25">
      <c r="C29" s="1"/>
      <c r="D29" s="1"/>
      <c r="E29" s="7">
        <v>2009</v>
      </c>
      <c r="F29" s="8">
        <v>15087</v>
      </c>
      <c r="G29" s="16">
        <v>204345</v>
      </c>
      <c r="H29" s="10">
        <f t="shared" si="0"/>
        <v>7.3831021067312638E-2</v>
      </c>
      <c r="I29" s="18"/>
      <c r="J29" s="12"/>
    </row>
    <row r="30" spans="3:10" x14ac:dyDescent="0.25">
      <c r="C30" s="1"/>
      <c r="D30" s="1"/>
      <c r="E30" s="7">
        <v>2010</v>
      </c>
      <c r="F30" s="19">
        <v>17893.3</v>
      </c>
      <c r="G30" s="17">
        <v>241249</v>
      </c>
      <c r="H30" s="20">
        <f t="shared" si="0"/>
        <v>7.4169426609022204E-2</v>
      </c>
      <c r="I30" s="18"/>
      <c r="J30" s="12"/>
    </row>
    <row r="31" spans="3:10" x14ac:dyDescent="0.25">
      <c r="C31" s="1"/>
      <c r="D31" s="1"/>
      <c r="E31" s="7">
        <v>2011</v>
      </c>
      <c r="F31" s="19">
        <v>19040.7</v>
      </c>
      <c r="G31" s="17">
        <v>265056</v>
      </c>
      <c r="H31" s="20">
        <f t="shared" si="0"/>
        <v>7.1836517566099239E-2</v>
      </c>
      <c r="I31" s="18"/>
      <c r="J31" s="12"/>
    </row>
    <row r="32" spans="3:10" x14ac:dyDescent="0.25">
      <c r="C32" s="1"/>
      <c r="D32" s="1"/>
      <c r="E32" s="7">
        <v>2012</v>
      </c>
      <c r="F32" s="21">
        <v>20730.5</v>
      </c>
      <c r="G32" s="17">
        <v>287587</v>
      </c>
      <c r="H32" s="20">
        <f t="shared" si="0"/>
        <v>7.2084273628501977E-2</v>
      </c>
      <c r="I32" s="18"/>
      <c r="J32" s="12"/>
    </row>
    <row r="33" spans="3:10" x14ac:dyDescent="0.25">
      <c r="C33" s="1"/>
      <c r="D33" s="1"/>
      <c r="E33" s="7">
        <v>2013</v>
      </c>
      <c r="F33" s="21">
        <v>23497.3</v>
      </c>
      <c r="G33" s="17">
        <v>332293</v>
      </c>
      <c r="H33" s="20">
        <f t="shared" si="0"/>
        <v>7.0712594005892387E-2</v>
      </c>
      <c r="I33" s="18"/>
      <c r="J33" s="12"/>
    </row>
    <row r="34" spans="3:10" x14ac:dyDescent="0.25">
      <c r="C34" s="1"/>
      <c r="D34" s="1"/>
      <c r="E34" s="7">
        <v>2014</v>
      </c>
      <c r="F34" s="21">
        <v>25224.5</v>
      </c>
      <c r="G34" s="17">
        <v>357816</v>
      </c>
      <c r="H34" s="20">
        <f t="shared" si="0"/>
        <v>7.0495729648758026E-2</v>
      </c>
      <c r="I34" s="18"/>
      <c r="J34" s="12"/>
    </row>
    <row r="35" spans="3:10" x14ac:dyDescent="0.25">
      <c r="C35" s="1"/>
      <c r="D35" s="1"/>
      <c r="E35" s="7">
        <v>2015</v>
      </c>
      <c r="F35" s="21">
        <v>26167.8</v>
      </c>
      <c r="G35" s="17">
        <v>381993</v>
      </c>
      <c r="H35" s="20">
        <v>7.0999999999999994E-2</v>
      </c>
      <c r="I35" s="18"/>
      <c r="J35" s="12"/>
    </row>
    <row r="36" spans="3:10" x14ac:dyDescent="0.25">
      <c r="C36" s="1"/>
      <c r="D36" s="1"/>
      <c r="E36" s="7">
        <v>2016</v>
      </c>
      <c r="F36" s="21">
        <v>29605.8</v>
      </c>
      <c r="G36" s="17">
        <v>408790</v>
      </c>
      <c r="H36" s="20">
        <f t="shared" si="0"/>
        <v>7.242300447662614E-2</v>
      </c>
      <c r="I36" s="18"/>
      <c r="J36" s="12"/>
    </row>
    <row r="37" spans="3:10" x14ac:dyDescent="0.25">
      <c r="C37" s="1"/>
      <c r="D37" s="1"/>
      <c r="E37" s="7">
        <v>2017</v>
      </c>
      <c r="F37" s="22">
        <v>31214</v>
      </c>
      <c r="G37" s="17">
        <v>423270</v>
      </c>
      <c r="H37" s="23">
        <v>7.5399999999999995E-2</v>
      </c>
      <c r="I37" s="18"/>
      <c r="J37" s="1"/>
    </row>
    <row r="38" spans="3:10" x14ac:dyDescent="0.25">
      <c r="C38" s="1"/>
      <c r="D38" s="1"/>
      <c r="E38" s="7">
        <v>2018</v>
      </c>
      <c r="F38" s="24">
        <v>33553.5</v>
      </c>
      <c r="G38" s="25">
        <v>457294</v>
      </c>
      <c r="H38" s="26">
        <v>7.6200000000000004E-2</v>
      </c>
      <c r="I38" s="1"/>
      <c r="J38" s="1"/>
    </row>
    <row r="39" spans="3:10" x14ac:dyDescent="0.25">
      <c r="C39" s="1"/>
      <c r="D39" s="1"/>
      <c r="E39" s="7">
        <v>2019</v>
      </c>
      <c r="F39" s="24">
        <v>34192.199999999997</v>
      </c>
      <c r="G39" s="25">
        <v>482464</v>
      </c>
      <c r="H39" s="26">
        <v>7.5700000000000003E-2</v>
      </c>
      <c r="I39" s="1"/>
      <c r="J39" s="1"/>
    </row>
    <row r="40" spans="3:10" x14ac:dyDescent="0.25">
      <c r="C40" s="1"/>
      <c r="D40" s="1"/>
      <c r="E40" s="7">
        <v>2020</v>
      </c>
      <c r="F40" s="31">
        <v>35445.4</v>
      </c>
      <c r="G40" s="17">
        <v>480173</v>
      </c>
      <c r="H40" s="32">
        <f>F40/G40</f>
        <v>7.3817978103725118E-2</v>
      </c>
    </row>
    <row r="41" spans="3:10" x14ac:dyDescent="0.25">
      <c r="C41" s="1"/>
      <c r="D41" s="1"/>
      <c r="E41" s="7">
        <v>2021</v>
      </c>
      <c r="F41" s="31">
        <v>44017.5</v>
      </c>
      <c r="G41" s="17">
        <v>582968</v>
      </c>
      <c r="H41" s="32">
        <f>F41/G41</f>
        <v>7.5505859669827508E-2</v>
      </c>
    </row>
    <row r="42" spans="3:10" x14ac:dyDescent="0.25">
      <c r="C42" s="1"/>
      <c r="D42" s="1"/>
      <c r="E42" s="27"/>
      <c r="F42" s="27"/>
      <c r="G42" s="27"/>
      <c r="H42" s="27"/>
      <c r="J42" s="1"/>
    </row>
    <row r="43" spans="3:10" x14ac:dyDescent="0.25">
      <c r="C43" s="1"/>
      <c r="D43" s="1"/>
      <c r="E43" t="s">
        <v>7</v>
      </c>
      <c r="J43" s="1"/>
    </row>
    <row r="44" spans="3:10" x14ac:dyDescent="0.25">
      <c r="C44" s="1"/>
      <c r="D44" s="1"/>
      <c r="E44" t="s">
        <v>8</v>
      </c>
      <c r="J44" s="1"/>
    </row>
    <row r="45" spans="3:10" x14ac:dyDescent="0.25">
      <c r="C45" s="1"/>
      <c r="D45" s="1"/>
      <c r="E45" t="s">
        <v>9</v>
      </c>
      <c r="J45" s="1"/>
    </row>
    <row r="46" spans="3:10" x14ac:dyDescent="0.25">
      <c r="C46" s="1"/>
      <c r="D46" s="1"/>
      <c r="E46" t="s">
        <v>10</v>
      </c>
      <c r="F46" t="s">
        <v>17</v>
      </c>
      <c r="I46" s="1"/>
      <c r="J46" s="1"/>
    </row>
    <row r="47" spans="3:10" x14ac:dyDescent="0.25">
      <c r="C47" s="1"/>
      <c r="D47" s="1"/>
      <c r="I47" s="1"/>
      <c r="J47" s="1"/>
    </row>
    <row r="48" spans="3:10" x14ac:dyDescent="0.25">
      <c r="C48" s="1"/>
      <c r="D48" s="1"/>
      <c r="E48" s="1"/>
      <c r="F48" s="1"/>
      <c r="G48" s="1"/>
      <c r="H48" s="1"/>
      <c r="I48" s="1"/>
      <c r="J48" s="1"/>
    </row>
    <row r="49" spans="3:10" x14ac:dyDescent="0.25">
      <c r="C49" s="1"/>
      <c r="D49" s="1"/>
      <c r="F49" s="1"/>
      <c r="G49" s="1"/>
      <c r="H49" s="1"/>
      <c r="I49" s="1"/>
      <c r="J49" s="1"/>
    </row>
    <row r="50" spans="3:10" x14ac:dyDescent="0.25">
      <c r="C50" s="1"/>
      <c r="D50" s="1"/>
      <c r="E50" s="1"/>
      <c r="F50" s="1"/>
      <c r="G50" s="1"/>
      <c r="H50" s="1"/>
      <c r="I50" s="1"/>
      <c r="J50" s="1"/>
    </row>
    <row r="51" spans="3:10" x14ac:dyDescent="0.25">
      <c r="C51" s="1"/>
      <c r="D51" s="1" t="s">
        <v>5</v>
      </c>
      <c r="E51" s="1"/>
      <c r="F51" s="1"/>
      <c r="G51" s="1"/>
      <c r="H51" s="1"/>
      <c r="I51" s="1"/>
      <c r="J51" s="1"/>
    </row>
    <row r="52" spans="3:10" x14ac:dyDescent="0.25">
      <c r="C52" s="7">
        <v>1991</v>
      </c>
      <c r="D52" s="10">
        <f>H11</f>
        <v>6.6425736299994292E-2</v>
      </c>
      <c r="E52" s="28"/>
      <c r="F52" s="1"/>
      <c r="G52" s="1"/>
      <c r="H52" s="1"/>
      <c r="I52" s="1"/>
      <c r="J52" s="1"/>
    </row>
    <row r="53" spans="3:10" x14ac:dyDescent="0.25">
      <c r="C53" s="7">
        <v>1992</v>
      </c>
      <c r="D53" s="10">
        <f t="shared" ref="D53:D80" si="1">H12</f>
        <v>5.9687678580711938E-2</v>
      </c>
      <c r="E53" s="28"/>
      <c r="F53" s="1"/>
      <c r="G53" s="1"/>
      <c r="H53" s="1"/>
      <c r="I53" s="1"/>
      <c r="J53" s="1"/>
    </row>
    <row r="54" spans="3:10" x14ac:dyDescent="0.25">
      <c r="C54" s="7">
        <v>1993</v>
      </c>
      <c r="D54" s="10">
        <f t="shared" si="1"/>
        <v>5.6037829986706936E-2</v>
      </c>
      <c r="E54" s="28"/>
      <c r="F54" s="1"/>
      <c r="G54" s="1"/>
      <c r="H54" s="1"/>
      <c r="I54" s="1"/>
      <c r="J54" s="1"/>
    </row>
    <row r="55" spans="3:10" x14ac:dyDescent="0.25">
      <c r="C55" s="7">
        <v>1994</v>
      </c>
      <c r="D55" s="10">
        <f t="shared" si="1"/>
        <v>6.7171584412579477E-2</v>
      </c>
      <c r="E55" s="28"/>
      <c r="F55" s="1"/>
      <c r="G55" s="1"/>
      <c r="H55" s="1"/>
      <c r="I55" s="1"/>
      <c r="J55" s="1"/>
    </row>
    <row r="56" spans="3:10" x14ac:dyDescent="0.25">
      <c r="C56" s="7">
        <v>1995</v>
      </c>
      <c r="D56" s="10">
        <f t="shared" si="1"/>
        <v>7.0350247599190036E-2</v>
      </c>
      <c r="E56" s="28"/>
      <c r="F56" s="1"/>
      <c r="G56" s="1"/>
      <c r="H56" s="1"/>
      <c r="I56" s="1"/>
      <c r="J56" s="1"/>
    </row>
    <row r="57" spans="3:10" x14ac:dyDescent="0.25">
      <c r="C57" s="7">
        <v>1996</v>
      </c>
      <c r="D57" s="10">
        <f t="shared" si="1"/>
        <v>6.829118982434064E-2</v>
      </c>
      <c r="E57" s="28"/>
      <c r="F57" s="1"/>
      <c r="G57" s="1"/>
      <c r="H57" s="1"/>
      <c r="I57" s="1"/>
      <c r="J57" s="1"/>
    </row>
    <row r="58" spans="3:10" x14ac:dyDescent="0.25">
      <c r="C58" s="7">
        <v>1997</v>
      </c>
      <c r="D58" s="10">
        <f t="shared" si="1"/>
        <v>6.1654690649474542E-2</v>
      </c>
      <c r="E58" s="28"/>
      <c r="F58" s="1"/>
      <c r="G58" s="1"/>
      <c r="H58" s="1"/>
      <c r="I58" s="1"/>
      <c r="J58" s="1"/>
    </row>
    <row r="59" spans="3:10" x14ac:dyDescent="0.25">
      <c r="C59" s="7">
        <v>1998</v>
      </c>
      <c r="D59" s="10">
        <f t="shared" si="1"/>
        <v>6.2536018796270298E-2</v>
      </c>
      <c r="E59" s="28"/>
      <c r="F59" s="1"/>
      <c r="G59" s="1"/>
      <c r="H59" s="1"/>
      <c r="I59" s="1"/>
      <c r="J59" s="1"/>
    </row>
    <row r="60" spans="3:10" x14ac:dyDescent="0.25">
      <c r="C60" s="7">
        <v>1999</v>
      </c>
      <c r="D60" s="10">
        <f t="shared" si="1"/>
        <v>6.2945849546044097E-2</v>
      </c>
      <c r="E60" s="28"/>
      <c r="F60" s="1"/>
      <c r="G60" s="1"/>
      <c r="H60" s="1"/>
      <c r="I60" s="1"/>
      <c r="J60" s="1"/>
    </row>
    <row r="61" spans="3:10" x14ac:dyDescent="0.25">
      <c r="C61" s="7">
        <v>2000</v>
      </c>
      <c r="D61" s="10">
        <f t="shared" si="1"/>
        <v>6.9021573061174596E-2</v>
      </c>
      <c r="E61" s="28"/>
      <c r="F61" s="1"/>
      <c r="G61" s="1"/>
      <c r="H61" s="1"/>
      <c r="I61" s="1"/>
      <c r="J61" s="1"/>
    </row>
    <row r="62" spans="3:10" x14ac:dyDescent="0.25">
      <c r="C62" s="7">
        <v>2001</v>
      </c>
      <c r="D62" s="10">
        <f t="shared" si="1"/>
        <v>7.2646517170404074E-2</v>
      </c>
      <c r="E62" s="28"/>
      <c r="F62" s="1"/>
      <c r="G62" s="1"/>
      <c r="H62" s="1"/>
      <c r="I62" s="1"/>
      <c r="J62" s="1"/>
    </row>
    <row r="63" spans="3:10" x14ac:dyDescent="0.25">
      <c r="C63" s="7">
        <v>2002</v>
      </c>
      <c r="D63" s="10">
        <f t="shared" si="1"/>
        <v>7.5277794211103963E-2</v>
      </c>
      <c r="E63" s="28"/>
      <c r="F63" s="1"/>
      <c r="G63" s="1"/>
      <c r="H63" s="1"/>
      <c r="I63" s="1"/>
      <c r="J63" s="1"/>
    </row>
    <row r="64" spans="3:10" x14ac:dyDescent="0.25">
      <c r="C64" s="7">
        <v>2003</v>
      </c>
      <c r="D64" s="10">
        <f t="shared" si="1"/>
        <v>7.5331824581879078E-2</v>
      </c>
      <c r="E64" s="28"/>
      <c r="F64" s="1"/>
      <c r="G64" s="1"/>
      <c r="H64" s="1"/>
      <c r="I64" s="1"/>
      <c r="J64" s="1"/>
    </row>
    <row r="65" spans="3:10" x14ac:dyDescent="0.25">
      <c r="C65" s="7">
        <v>2004</v>
      </c>
      <c r="D65" s="10">
        <f t="shared" si="1"/>
        <v>7.3464729895939801E-2</v>
      </c>
      <c r="E65" s="28"/>
      <c r="F65" s="1"/>
      <c r="G65" s="1"/>
      <c r="H65" s="1"/>
      <c r="I65" s="1"/>
      <c r="J65" s="1"/>
    </row>
    <row r="66" spans="3:10" x14ac:dyDescent="0.25">
      <c r="C66" s="7">
        <v>2005</v>
      </c>
      <c r="D66" s="10">
        <f t="shared" si="1"/>
        <v>8.3475864534460736E-2</v>
      </c>
      <c r="E66" s="28"/>
      <c r="F66" s="1"/>
      <c r="G66" s="1"/>
      <c r="H66" s="1"/>
      <c r="I66" s="1"/>
      <c r="J66" s="1"/>
    </row>
    <row r="67" spans="3:10" x14ac:dyDescent="0.25">
      <c r="C67" s="7">
        <v>2006</v>
      </c>
      <c r="D67" s="10">
        <f t="shared" si="1"/>
        <v>8.0021405878487772E-2</v>
      </c>
      <c r="E67" s="28"/>
      <c r="F67" s="1"/>
      <c r="G67" s="1"/>
      <c r="H67" s="1"/>
      <c r="I67" s="1"/>
      <c r="J67" s="1"/>
    </row>
    <row r="68" spans="3:10" x14ac:dyDescent="0.25">
      <c r="C68" s="7">
        <v>2007</v>
      </c>
      <c r="D68" s="10">
        <f t="shared" si="1"/>
        <v>7.2959942860544011E-2</v>
      </c>
      <c r="E68" s="28"/>
      <c r="F68" s="1"/>
      <c r="G68" s="1"/>
      <c r="H68" s="1"/>
      <c r="I68" s="1"/>
      <c r="J68" s="1"/>
    </row>
    <row r="69" spans="3:10" x14ac:dyDescent="0.25">
      <c r="C69" s="7">
        <v>2008</v>
      </c>
      <c r="D69" s="10">
        <f t="shared" si="1"/>
        <v>7.7931977080376386E-2</v>
      </c>
      <c r="E69" s="28"/>
      <c r="F69" s="1" t="s">
        <v>11</v>
      </c>
      <c r="G69" s="1"/>
      <c r="H69" s="1"/>
      <c r="I69" s="1"/>
      <c r="J69" s="1"/>
    </row>
    <row r="70" spans="3:10" x14ac:dyDescent="0.25">
      <c r="C70" s="7">
        <v>2009</v>
      </c>
      <c r="D70" s="10">
        <f t="shared" si="1"/>
        <v>7.3831021067312638E-2</v>
      </c>
      <c r="E70" s="28"/>
      <c r="F70" s="1"/>
      <c r="G70" s="1"/>
      <c r="H70" s="1"/>
      <c r="I70" s="1"/>
      <c r="J70" s="1"/>
    </row>
    <row r="71" spans="3:10" x14ac:dyDescent="0.25">
      <c r="C71" s="7">
        <v>2010</v>
      </c>
      <c r="D71" s="10">
        <f t="shared" si="1"/>
        <v>7.4169426609022204E-2</v>
      </c>
      <c r="E71" s="28"/>
      <c r="F71" s="1"/>
      <c r="G71" s="1"/>
      <c r="H71" s="1"/>
      <c r="I71" s="1"/>
      <c r="J71" s="1"/>
    </row>
    <row r="72" spans="3:10" x14ac:dyDescent="0.25">
      <c r="C72" s="7">
        <v>2011</v>
      </c>
      <c r="D72" s="10">
        <f t="shared" si="1"/>
        <v>7.1836517566099239E-2</v>
      </c>
      <c r="E72" s="28"/>
      <c r="F72" s="1"/>
      <c r="G72" s="1"/>
      <c r="H72" s="1"/>
      <c r="I72" s="1"/>
      <c r="J72" s="1"/>
    </row>
    <row r="73" spans="3:10" x14ac:dyDescent="0.25">
      <c r="C73" s="7">
        <v>2012</v>
      </c>
      <c r="D73" s="10">
        <f t="shared" si="1"/>
        <v>7.2084273628501977E-2</v>
      </c>
      <c r="E73" s="28"/>
      <c r="F73" s="1"/>
      <c r="G73" s="1"/>
      <c r="H73" s="1"/>
      <c r="I73" s="1"/>
      <c r="J73" s="1"/>
    </row>
    <row r="74" spans="3:10" x14ac:dyDescent="0.25">
      <c r="C74" s="7">
        <v>2013</v>
      </c>
      <c r="D74" s="10">
        <f t="shared" si="1"/>
        <v>7.0712594005892387E-2</v>
      </c>
      <c r="E74" s="28"/>
      <c r="F74" s="1"/>
      <c r="G74" s="1"/>
      <c r="H74" s="1"/>
      <c r="I74" s="1"/>
      <c r="J74" s="1"/>
    </row>
    <row r="75" spans="3:10" x14ac:dyDescent="0.25">
      <c r="C75" s="7">
        <v>2014</v>
      </c>
      <c r="D75" s="10">
        <f t="shared" si="1"/>
        <v>7.0495729648758026E-2</v>
      </c>
      <c r="E75" s="28"/>
      <c r="F75" s="1"/>
      <c r="G75" s="1"/>
      <c r="H75" s="1"/>
      <c r="I75" s="1"/>
      <c r="J75" s="1"/>
    </row>
    <row r="76" spans="3:10" x14ac:dyDescent="0.25">
      <c r="C76" s="7">
        <v>2015</v>
      </c>
      <c r="D76" s="10">
        <f t="shared" si="1"/>
        <v>7.0999999999999994E-2</v>
      </c>
      <c r="E76" s="28"/>
      <c r="F76" s="1"/>
      <c r="G76" s="1"/>
      <c r="H76" s="1"/>
      <c r="I76" s="1"/>
      <c r="J76" s="1"/>
    </row>
    <row r="77" spans="3:10" x14ac:dyDescent="0.25">
      <c r="C77" s="7">
        <v>2016</v>
      </c>
      <c r="D77" s="10">
        <f t="shared" si="1"/>
        <v>7.242300447662614E-2</v>
      </c>
      <c r="E77" s="28"/>
      <c r="F77" s="1"/>
      <c r="G77" s="1"/>
      <c r="H77" s="1"/>
      <c r="I77" s="1"/>
      <c r="J77" s="1"/>
    </row>
    <row r="78" spans="3:10" x14ac:dyDescent="0.25">
      <c r="C78" s="7">
        <v>2017</v>
      </c>
      <c r="D78" s="10">
        <f t="shared" si="1"/>
        <v>7.5399999999999995E-2</v>
      </c>
      <c r="E78" s="28"/>
      <c r="F78" s="1"/>
      <c r="G78" s="1"/>
      <c r="H78" s="1"/>
      <c r="I78" s="1"/>
      <c r="J78" s="1"/>
    </row>
    <row r="79" spans="3:10" x14ac:dyDescent="0.25">
      <c r="C79" s="29">
        <v>2018</v>
      </c>
      <c r="D79" s="10">
        <f t="shared" si="1"/>
        <v>7.6200000000000004E-2</v>
      </c>
      <c r="E79" s="1"/>
      <c r="F79" s="1"/>
      <c r="G79" s="1"/>
      <c r="H79" s="1"/>
      <c r="I79" s="1"/>
      <c r="J79" s="1"/>
    </row>
    <row r="80" spans="3:10" x14ac:dyDescent="0.25">
      <c r="C80" s="29">
        <v>2019</v>
      </c>
      <c r="D80" s="10">
        <f t="shared" si="1"/>
        <v>7.5700000000000003E-2</v>
      </c>
    </row>
    <row r="85" spans="3:8" x14ac:dyDescent="0.25">
      <c r="H85" t="s">
        <v>15</v>
      </c>
    </row>
    <row r="87" spans="3:8" x14ac:dyDescent="0.25">
      <c r="C87" s="1"/>
      <c r="D87" s="1"/>
      <c r="E87" s="1"/>
      <c r="F87" s="1"/>
      <c r="G87" s="1"/>
    </row>
    <row r="88" spans="3:8" x14ac:dyDescent="0.25">
      <c r="C88" s="1" t="s">
        <v>5</v>
      </c>
      <c r="D88" s="1"/>
      <c r="E88" s="1"/>
      <c r="G88" s="1"/>
    </row>
    <row r="89" spans="3:8" x14ac:dyDescent="0.25">
      <c r="C89" s="1"/>
      <c r="D89" s="29" t="s">
        <v>12</v>
      </c>
      <c r="E89" s="29" t="s">
        <v>13</v>
      </c>
      <c r="G89" s="1"/>
    </row>
    <row r="90" spans="3:8" x14ac:dyDescent="0.25">
      <c r="C90" s="7">
        <v>2009</v>
      </c>
      <c r="D90" s="30">
        <v>7.3831021067312639</v>
      </c>
      <c r="E90" s="1">
        <v>6.84</v>
      </c>
      <c r="G90" s="1"/>
    </row>
    <row r="91" spans="3:8" x14ac:dyDescent="0.25">
      <c r="C91" s="7">
        <v>2010</v>
      </c>
      <c r="D91" s="30">
        <v>7.4169426609022207</v>
      </c>
      <c r="E91" s="1">
        <v>6.97</v>
      </c>
      <c r="G91" s="1"/>
    </row>
    <row r="92" spans="3:8" x14ac:dyDescent="0.25">
      <c r="C92" s="7">
        <v>2011</v>
      </c>
      <c r="D92" s="30">
        <v>6.76</v>
      </c>
      <c r="E92" s="1">
        <v>6.89</v>
      </c>
      <c r="G92" s="1"/>
    </row>
    <row r="93" spans="3:8" x14ac:dyDescent="0.25">
      <c r="C93" s="7">
        <v>2012</v>
      </c>
      <c r="D93" s="30">
        <v>7.4336461662036184</v>
      </c>
      <c r="E93" s="1">
        <v>6.76</v>
      </c>
      <c r="G93" s="1"/>
    </row>
    <row r="94" spans="3:8" x14ac:dyDescent="0.25">
      <c r="C94" s="7">
        <v>2013</v>
      </c>
      <c r="D94" s="30">
        <v>7.240778469603633</v>
      </c>
      <c r="E94" s="1">
        <v>6.92</v>
      </c>
      <c r="G94" s="1"/>
    </row>
    <row r="95" spans="3:8" x14ac:dyDescent="0.25">
      <c r="C95" s="7">
        <v>2014</v>
      </c>
      <c r="D95" s="30">
        <v>7.2255572696581494</v>
      </c>
      <c r="E95" s="1">
        <v>6.67</v>
      </c>
      <c r="G95" s="1"/>
    </row>
    <row r="96" spans="3:8" x14ac:dyDescent="0.25">
      <c r="C96" s="7">
        <v>2015</v>
      </c>
      <c r="D96" s="30">
        <v>7.0676623163445838</v>
      </c>
      <c r="E96" s="1">
        <v>6.65</v>
      </c>
      <c r="G96" s="1"/>
    </row>
    <row r="97" spans="3:7" x14ac:dyDescent="0.25">
      <c r="C97" s="7">
        <v>2016</v>
      </c>
      <c r="D97" s="30">
        <v>7.4357449620085889</v>
      </c>
      <c r="E97" s="1">
        <v>6.63</v>
      </c>
      <c r="G97" s="1"/>
    </row>
    <row r="98" spans="3:7" x14ac:dyDescent="0.25">
      <c r="C98" s="7">
        <v>2017</v>
      </c>
      <c r="D98" s="30">
        <v>7.5418467639211535</v>
      </c>
      <c r="E98" s="1">
        <v>6.79</v>
      </c>
      <c r="G98" s="1"/>
    </row>
    <row r="99" spans="3:7" x14ac:dyDescent="0.25">
      <c r="C99" s="29">
        <v>2018</v>
      </c>
      <c r="D99" s="30">
        <v>7.5911030072498535</v>
      </c>
      <c r="E99" s="1">
        <v>7.03</v>
      </c>
      <c r="G99" s="1"/>
    </row>
    <row r="100" spans="3:7" x14ac:dyDescent="0.25">
      <c r="C100" s="7">
        <v>2019</v>
      </c>
      <c r="D100" s="30">
        <v>7.4374762004840029</v>
      </c>
      <c r="E100" s="1">
        <v>7.02</v>
      </c>
      <c r="G100" s="1"/>
    </row>
    <row r="101" spans="3:7" x14ac:dyDescent="0.25">
      <c r="C101" s="1"/>
      <c r="D101" s="1"/>
      <c r="E101" s="1"/>
      <c r="F101" s="1"/>
      <c r="G101" s="1"/>
    </row>
    <row r="102" spans="3:7" x14ac:dyDescent="0.25">
      <c r="C102" s="1" t="s">
        <v>14</v>
      </c>
      <c r="D102" s="1"/>
      <c r="E102" s="1"/>
      <c r="F102" s="1"/>
      <c r="G102" s="1"/>
    </row>
    <row r="103" spans="3:7" x14ac:dyDescent="0.25">
      <c r="D103" s="1"/>
      <c r="E103" s="1"/>
      <c r="F103" s="1"/>
      <c r="G103" s="1" t="s">
        <v>14</v>
      </c>
    </row>
    <row r="104" spans="3:7" x14ac:dyDescent="0.25">
      <c r="C104" s="1"/>
      <c r="D104" s="1"/>
      <c r="E104" s="1"/>
      <c r="F104" s="1"/>
      <c r="G104" s="1" t="s">
        <v>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2020-09-21T19:40:22Z</dcterms:created>
  <dcterms:modified xsi:type="dcterms:W3CDTF">2024-05-01T14:14:31Z</dcterms:modified>
</cp:coreProperties>
</file>